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010" windowHeight="8625"/>
  </bookViews>
  <sheets>
    <sheet name="BME" sheetId="2" r:id="rId1"/>
  </sheets>
  <calcPr calcId="145621"/>
</workbook>
</file>

<file path=xl/calcChain.xml><?xml version="1.0" encoding="utf-8"?>
<calcChain xmlns="http://schemas.openxmlformats.org/spreadsheetml/2006/main">
  <c r="K3" i="2" l="1"/>
  <c r="E3" i="2" s="1"/>
  <c r="F3" i="2" s="1"/>
  <c r="G3" i="2" s="1"/>
  <c r="H3" i="2" s="1"/>
  <c r="K2" i="2" l="1"/>
  <c r="I5" i="2" l="1"/>
  <c r="E4" i="2"/>
  <c r="F4" i="2" s="1"/>
  <c r="G4" i="2" s="1"/>
  <c r="H4" i="2" s="1"/>
  <c r="I6" i="2"/>
  <c r="I7" i="2"/>
  <c r="E2" i="2"/>
  <c r="F2" i="2" s="1"/>
  <c r="G2" i="2" s="1"/>
  <c r="H2" i="2" s="1"/>
  <c r="I2" i="2" l="1"/>
  <c r="E8" i="2"/>
  <c r="E10" i="2" s="1"/>
  <c r="I3" i="2" l="1"/>
  <c r="E9" i="2"/>
  <c r="E11" i="2" s="1"/>
  <c r="F8" i="2"/>
  <c r="F10" i="2" l="1"/>
  <c r="F9" i="2"/>
  <c r="G8" i="2"/>
  <c r="H8" i="2" l="1"/>
  <c r="G10" i="2"/>
  <c r="G9" i="2"/>
  <c r="F11" i="2"/>
  <c r="G11" i="2" l="1"/>
  <c r="H10" i="2"/>
  <c r="H9" i="2"/>
  <c r="H11" i="2" l="1"/>
  <c r="I4" i="2"/>
  <c r="I9" i="2" l="1"/>
  <c r="I8" i="2"/>
  <c r="I11" i="2" l="1"/>
  <c r="I10" i="2"/>
</calcChain>
</file>

<file path=xl/sharedStrings.xml><?xml version="1.0" encoding="utf-8"?>
<sst xmlns="http://schemas.openxmlformats.org/spreadsheetml/2006/main" count="17" uniqueCount="17">
  <si>
    <t>SEK</t>
  </si>
  <si>
    <t>Salaries</t>
  </si>
  <si>
    <t>PhD student</t>
  </si>
  <si>
    <t>number of</t>
  </si>
  <si>
    <t>effort</t>
  </si>
  <si>
    <t>SUMS</t>
  </si>
  <si>
    <t>salary /mon</t>
  </si>
  <si>
    <t>per year w. Taxes</t>
  </si>
  <si>
    <t>2 % salary increase/yr</t>
  </si>
  <si>
    <t>Subtotal</t>
  </si>
  <si>
    <t>Lab space</t>
  </si>
  <si>
    <t>Indirect costs</t>
  </si>
  <si>
    <t>TOTAL</t>
  </si>
  <si>
    <t>Material</t>
  </si>
  <si>
    <t>Postdoc</t>
  </si>
  <si>
    <t>Chemicals</t>
  </si>
  <si>
    <t>MAX: MSEK 1,5/yr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</si>
</sst>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10" fontId="0" fillId="0" borderId="1" xfId="0" applyNumberFormat="1" applyBorder="1"/>
    <xf numFmtId="0" fontId="0" fillId="0" borderId="3" xfId="0" applyBorder="1"/>
    <xf numFmtId="9" fontId="0" fillId="0" borderId="3" xfId="0" applyNumberFormat="1" applyBorder="1"/>
    <xf numFmtId="3" fontId="0" fillId="2" borderId="3" xfId="0" applyNumberFormat="1" applyFill="1" applyBorder="1"/>
    <xf numFmtId="3" fontId="0" fillId="0" borderId="3" xfId="0" applyNumberFormat="1" applyBorder="1"/>
    <xf numFmtId="0" fontId="0" fillId="0" borderId="2" xfId="0" applyBorder="1"/>
    <xf numFmtId="9" fontId="0" fillId="0" borderId="2" xfId="0" applyNumberFormat="1" applyBorder="1"/>
    <xf numFmtId="3" fontId="0" fillId="0" borderId="2" xfId="0" applyNumberFormat="1" applyBorder="1"/>
    <xf numFmtId="3" fontId="0" fillId="2" borderId="4" xfId="0" applyNumberFormat="1" applyFont="1" applyFill="1" applyBorder="1"/>
    <xf numFmtId="3" fontId="0" fillId="2" borderId="5" xfId="0" applyNumberFormat="1" applyFont="1" applyFill="1" applyBorder="1"/>
    <xf numFmtId="3" fontId="0" fillId="2" borderId="6" xfId="0" applyNumberFormat="1" applyFont="1" applyFill="1" applyBorder="1"/>
    <xf numFmtId="0" fontId="0" fillId="0" borderId="0" xfId="0" applyBorder="1"/>
    <xf numFmtId="3" fontId="0" fillId="0" borderId="7" xfId="0" applyNumberFormat="1" applyBorder="1"/>
    <xf numFmtId="0" fontId="1" fillId="0" borderId="3" xfId="0" applyFont="1" applyBorder="1"/>
    <xf numFmtId="3" fontId="1" fillId="2" borderId="6" xfId="0" applyNumberFormat="1" applyFont="1" applyFill="1" applyBorder="1"/>
    <xf numFmtId="0" fontId="0" fillId="0" borderId="8" xfId="0" applyBorder="1"/>
    <xf numFmtId="10" fontId="0" fillId="0" borderId="8" xfId="0" applyNumberFormat="1" applyBorder="1"/>
    <xf numFmtId="3" fontId="0" fillId="2" borderId="8" xfId="0" applyNumberFormat="1" applyFill="1" applyBorder="1"/>
    <xf numFmtId="3" fontId="0" fillId="0" borderId="8" xfId="0" applyNumberFormat="1" applyBorder="1"/>
    <xf numFmtId="3" fontId="0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8" sqref="N8"/>
    </sheetView>
  </sheetViews>
  <sheetFormatPr defaultColWidth="12.7109375" defaultRowHeight="15" x14ac:dyDescent="0.25"/>
  <cols>
    <col min="2" max="2" width="10.85546875" customWidth="1"/>
    <col min="3" max="3" width="13.5703125" customWidth="1"/>
    <col min="4" max="4" width="8.85546875" customWidth="1"/>
  </cols>
  <sheetData>
    <row r="1" spans="1:11" x14ac:dyDescent="0.25">
      <c r="A1" s="2" t="s">
        <v>0</v>
      </c>
      <c r="B1" s="3"/>
      <c r="C1" s="3" t="s">
        <v>3</v>
      </c>
      <c r="D1" s="4" t="s">
        <v>4</v>
      </c>
      <c r="E1" s="2">
        <v>2020</v>
      </c>
      <c r="F1" s="2">
        <v>2021</v>
      </c>
      <c r="G1" s="2">
        <v>2022</v>
      </c>
      <c r="H1" s="2">
        <v>2023</v>
      </c>
      <c r="I1" s="2" t="s">
        <v>5</v>
      </c>
      <c r="J1" s="5" t="s">
        <v>6</v>
      </c>
      <c r="K1" s="5" t="s">
        <v>7</v>
      </c>
    </row>
    <row r="2" spans="1:11" x14ac:dyDescent="0.25">
      <c r="A2" s="5" t="s">
        <v>1</v>
      </c>
      <c r="B2" s="5" t="s">
        <v>2</v>
      </c>
      <c r="C2" s="5">
        <v>1</v>
      </c>
      <c r="D2" s="6">
        <v>0.8</v>
      </c>
      <c r="E2" s="7">
        <f>K2*D2*C2</f>
        <v>462672</v>
      </c>
      <c r="F2" s="7">
        <f t="shared" ref="F2:H3" si="0">E2*1.02</f>
        <v>471925.44</v>
      </c>
      <c r="G2" s="7">
        <f t="shared" si="0"/>
        <v>481363.94880000001</v>
      </c>
      <c r="H2" s="7">
        <f t="shared" si="0"/>
        <v>490991.22777600004</v>
      </c>
      <c r="I2" s="18">
        <f>SUM(E2:H2)</f>
        <v>1906952.6165759999</v>
      </c>
      <c r="J2" s="8">
        <v>31500</v>
      </c>
      <c r="K2" s="7">
        <f>J2*1.53*12</f>
        <v>578340</v>
      </c>
    </row>
    <row r="3" spans="1:11" x14ac:dyDescent="0.25">
      <c r="A3" s="5"/>
      <c r="B3" s="5" t="s">
        <v>14</v>
      </c>
      <c r="C3" s="5">
        <v>1</v>
      </c>
      <c r="D3" s="6">
        <v>0.5</v>
      </c>
      <c r="E3" s="7">
        <f>K3*D3*C3</f>
        <v>367200</v>
      </c>
      <c r="F3" s="7">
        <f t="shared" si="0"/>
        <v>374544</v>
      </c>
      <c r="G3" s="7">
        <f t="shared" si="0"/>
        <v>382034.88</v>
      </c>
      <c r="H3" s="7">
        <f t="shared" si="0"/>
        <v>389675.57760000002</v>
      </c>
      <c r="I3" s="18">
        <f>SUM(E3:H3)</f>
        <v>1513454.4575999998</v>
      </c>
      <c r="J3" s="1">
        <v>40000</v>
      </c>
      <c r="K3" s="7">
        <f>J3*1.53*12</f>
        <v>734400</v>
      </c>
    </row>
    <row r="4" spans="1:11" x14ac:dyDescent="0.25">
      <c r="A4" s="5"/>
      <c r="B4" s="5"/>
      <c r="C4" s="5"/>
      <c r="D4" s="6"/>
      <c r="E4" s="7">
        <f>K10*D4*C4</f>
        <v>0</v>
      </c>
      <c r="F4" s="7">
        <f t="shared" ref="F4:H4" si="1">E4</f>
        <v>0</v>
      </c>
      <c r="G4" s="7">
        <f t="shared" si="1"/>
        <v>0</v>
      </c>
      <c r="H4" s="7">
        <f t="shared" si="1"/>
        <v>0</v>
      </c>
      <c r="I4" s="18">
        <f>SUM(E4:H4)</f>
        <v>0</v>
      </c>
      <c r="J4" s="8"/>
      <c r="K4" s="8"/>
    </row>
    <row r="5" spans="1:11" x14ac:dyDescent="0.25">
      <c r="A5" s="5" t="s">
        <v>13</v>
      </c>
      <c r="B5" s="5" t="s">
        <v>15</v>
      </c>
      <c r="C5" s="5"/>
      <c r="D5" s="6"/>
      <c r="E5" s="8">
        <v>80000</v>
      </c>
      <c r="F5" s="8">
        <v>100000</v>
      </c>
      <c r="G5" s="8">
        <v>100000</v>
      </c>
      <c r="H5" s="8">
        <v>80000</v>
      </c>
      <c r="I5" s="18">
        <f>SUM(E5:H5)</f>
        <v>360000</v>
      </c>
      <c r="J5" s="8"/>
      <c r="K5" s="8"/>
    </row>
    <row r="6" spans="1:11" x14ac:dyDescent="0.25">
      <c r="A6" s="5"/>
      <c r="B6" s="5"/>
      <c r="C6" s="5"/>
      <c r="D6" s="6"/>
      <c r="E6" s="8">
        <v>0</v>
      </c>
      <c r="F6" s="8">
        <v>0</v>
      </c>
      <c r="G6" s="8">
        <v>0</v>
      </c>
      <c r="H6" s="8">
        <v>0</v>
      </c>
      <c r="I6" s="18">
        <f>SUM(E6:H6)</f>
        <v>0</v>
      </c>
      <c r="J6" s="8"/>
      <c r="K6" s="8"/>
    </row>
    <row r="7" spans="1:11" ht="15.75" thickBot="1" x14ac:dyDescent="0.3">
      <c r="A7" s="5"/>
      <c r="B7" s="5"/>
      <c r="C7" s="15"/>
      <c r="D7" s="16"/>
      <c r="E7" s="17"/>
      <c r="F7" s="17"/>
      <c r="G7" s="17"/>
      <c r="H7" s="17"/>
      <c r="I7" s="19">
        <f>SUM(E7:H7)</f>
        <v>0</v>
      </c>
      <c r="J7" s="8"/>
      <c r="K7" s="8"/>
    </row>
    <row r="8" spans="1:11" x14ac:dyDescent="0.25">
      <c r="A8" s="5"/>
      <c r="B8" s="5"/>
      <c r="C8" s="11" t="s">
        <v>9</v>
      </c>
      <c r="D8" s="12"/>
      <c r="E8" s="13">
        <f t="shared" ref="E8:H8" si="2">SUM(E2:E7)</f>
        <v>909872</v>
      </c>
      <c r="F8" s="13">
        <f t="shared" si="2"/>
        <v>946469.44</v>
      </c>
      <c r="G8" s="13">
        <f t="shared" si="2"/>
        <v>963398.82880000002</v>
      </c>
      <c r="H8" s="13">
        <f t="shared" si="2"/>
        <v>960666.805376</v>
      </c>
      <c r="I8" s="20">
        <f>SUM(E8:H8)</f>
        <v>3780407.0741759995</v>
      </c>
      <c r="J8" s="8"/>
      <c r="K8" s="8"/>
    </row>
    <row r="9" spans="1:11" x14ac:dyDescent="0.25">
      <c r="A9" s="5"/>
      <c r="B9" s="5"/>
      <c r="C9" s="5" t="s">
        <v>10</v>
      </c>
      <c r="D9" s="10">
        <v>0.15909999999999999</v>
      </c>
      <c r="E9" s="7">
        <f>(E8-E7)*D9</f>
        <v>144760.63519999999</v>
      </c>
      <c r="F9" s="7">
        <f>(F8-F7)*D9</f>
        <v>150583.287904</v>
      </c>
      <c r="G9" s="7">
        <f>(G8-G7)*D9</f>
        <v>153276.75366207998</v>
      </c>
      <c r="H9" s="7">
        <f>(H8-H7)*D9</f>
        <v>152842.08873532159</v>
      </c>
      <c r="I9" s="18">
        <f>SUM(E9:H9)</f>
        <v>601462.76550140162</v>
      </c>
      <c r="J9" s="8"/>
      <c r="K9" s="8"/>
    </row>
    <row r="10" spans="1:11" ht="15.75" thickBot="1" x14ac:dyDescent="0.3">
      <c r="A10" s="5"/>
      <c r="B10" s="25"/>
      <c r="C10" s="25" t="s">
        <v>11</v>
      </c>
      <c r="D10" s="26">
        <v>0.35809999999999997</v>
      </c>
      <c r="E10" s="27">
        <f>(E8-E7)*D10</f>
        <v>325825.16319999995</v>
      </c>
      <c r="F10" s="27">
        <f>(F8-F7)*D10</f>
        <v>338930.70646399993</v>
      </c>
      <c r="G10" s="27">
        <f>(G8-G7)*D10</f>
        <v>344993.12059328001</v>
      </c>
      <c r="H10" s="27">
        <f>(H8-H7)*D10</f>
        <v>344014.78300514555</v>
      </c>
      <c r="I10" s="29">
        <f>SUM(E10:H10)</f>
        <v>1353763.7732624256</v>
      </c>
      <c r="J10" s="28"/>
      <c r="K10" s="8"/>
    </row>
    <row r="11" spans="1:11" ht="15.75" thickTop="1" x14ac:dyDescent="0.25">
      <c r="A11" s="5"/>
      <c r="B11" s="11"/>
      <c r="C11" s="23" t="s">
        <v>12</v>
      </c>
      <c r="D11" s="14"/>
      <c r="E11" s="13">
        <f t="shared" ref="E11:H11" si="3">E10+E9+E8</f>
        <v>1380457.7984</v>
      </c>
      <c r="F11" s="13">
        <f t="shared" si="3"/>
        <v>1435983.4343679999</v>
      </c>
      <c r="G11" s="13">
        <f t="shared" si="3"/>
        <v>1461668.7030553599</v>
      </c>
      <c r="H11" s="13">
        <f t="shared" si="3"/>
        <v>1457523.6771164672</v>
      </c>
      <c r="I11" s="24">
        <f>SUM(E11:H11)</f>
        <v>5735633.6129398271</v>
      </c>
      <c r="J11" s="11"/>
      <c r="K11" s="8"/>
    </row>
    <row r="12" spans="1:11" x14ac:dyDescent="0.25">
      <c r="A12" s="5"/>
      <c r="B12" s="5"/>
      <c r="C12" s="5"/>
      <c r="D12" s="8"/>
      <c r="E12" s="8"/>
      <c r="F12" s="8"/>
      <c r="G12" s="8"/>
      <c r="H12" s="8"/>
      <c r="I12" s="22"/>
      <c r="J12" s="8"/>
      <c r="K12" s="8"/>
    </row>
    <row r="13" spans="1:11" x14ac:dyDescent="0.25">
      <c r="E13" t="s">
        <v>16</v>
      </c>
      <c r="I13" s="21"/>
      <c r="J13" s="21"/>
    </row>
    <row r="14" spans="1:11" x14ac:dyDescent="0.25">
      <c r="E14" s="9" t="s">
        <v>8</v>
      </c>
      <c r="I14" s="21"/>
      <c r="J14" s="21"/>
    </row>
    <row r="15" spans="1:11" x14ac:dyDescent="0.25">
      <c r="I15" s="21"/>
      <c r="J15" s="21"/>
    </row>
    <row r="16" spans="1:11" x14ac:dyDescent="0.25">
      <c r="I16" s="21"/>
      <c r="J16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Tord Hjalt</dc:creator>
  <cp:lastModifiedBy>Tord Hjalt</cp:lastModifiedBy>
  <dcterms:created xsi:type="dcterms:W3CDTF">2019-03-13T07:40:10Z</dcterms:created>
  <dcterms:modified xsi:type="dcterms:W3CDTF">2019-08-14T08:27:54Z</dcterms:modified>
</cp:coreProperties>
</file>